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<sst xmlns="http://schemas.openxmlformats.org/spreadsheetml/2006/main" count="79" uniqueCount="64">
  <si>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Лампа</t>
  </si>
  <si>
    <t>7W без стекла</t>
  </si>
  <si>
    <t>60W Osram мат</t>
  </si>
  <si>
    <t>40W GE свечка</t>
  </si>
  <si>
    <t>40W GE мат св</t>
  </si>
  <si>
    <t>15W Ecola люм</t>
  </si>
  <si>
    <t>9W Ecola люм</t>
  </si>
  <si>
    <t>9W</t>
  </si>
  <si>
    <t>9W COB</t>
  </si>
  <si>
    <t>Power</t>
  </si>
  <si>
    <t>Lm</t>
  </si>
  <si>
    <t>Lm/W</t>
  </si>
  <si>
    <t>12W Светильник</t>
  </si>
  <si>
    <t>30W GE R39</t>
  </si>
  <si>
    <t>40W GE мат</t>
  </si>
  <si>
    <t>№</t>
  </si>
  <si>
    <t>60W GE прозр</t>
  </si>
  <si>
    <t>60 W Osram Hal</t>
  </si>
  <si>
    <t>15W GE хол</t>
  </si>
  <si>
    <t>11W Navigator</t>
  </si>
  <si>
    <t xml:space="preserve">7W FoxLine </t>
  </si>
  <si>
    <t>7W FlexLed</t>
  </si>
  <si>
    <t>3.3W Ecola R39</t>
  </si>
  <si>
    <t xml:space="preserve">7W BIC </t>
  </si>
  <si>
    <t xml:space="preserve">7W ALI </t>
  </si>
  <si>
    <t>9W Свечка мат</t>
  </si>
  <si>
    <t>7W Corn Yaloo</t>
  </si>
  <si>
    <t>5.5W Corn 5050</t>
  </si>
  <si>
    <t>7W Corn BIC</t>
  </si>
  <si>
    <t>9W Corn BIC</t>
  </si>
  <si>
    <t>Мерцание</t>
  </si>
  <si>
    <t>OK</t>
  </si>
  <si>
    <t>Мерц</t>
  </si>
  <si>
    <t>Низ</t>
  </si>
  <si>
    <t>Центр</t>
  </si>
  <si>
    <t>Верх</t>
  </si>
  <si>
    <t>Прав</t>
  </si>
  <si>
    <t>Сер</t>
  </si>
  <si>
    <t>Лев</t>
  </si>
  <si>
    <t>9W Свечка (4.2-5.1)</t>
  </si>
  <si>
    <t>Цена $</t>
  </si>
  <si>
    <t>Ссылка</t>
  </si>
  <si>
    <t>http://www.buyincoins.com/item/32240.html</t>
  </si>
  <si>
    <t>http://www.buyincoins.com/item/4351.html</t>
  </si>
  <si>
    <t>6W BIC</t>
  </si>
  <si>
    <t>http://www.buyincoins.com/item/31187.html</t>
  </si>
  <si>
    <t>http://www.buyincoins.com/item/28088.html</t>
  </si>
  <si>
    <t>http://fcenter.ru/product/goods/112538-Lampa_svetodiodnaya_Foxline_FL_A60_7W_3000K</t>
  </si>
  <si>
    <t>http://fcenter.ru/product/goods/116596-Lampa_svetodiodnaya_FlexLED_LED_E27_7W_WW</t>
  </si>
  <si>
    <t>http://www.svetonic.ru/site/20041/20052/</t>
  </si>
  <si>
    <t>http://www.everbuying.com/product264906.html</t>
  </si>
  <si>
    <t>http://www.aliexpress.com/snapshot/226342623.html</t>
  </si>
  <si>
    <t>http://www.aliexpress.com/item/AC90-260V-E27-7W-Led-bulb-AC90-260V-Energy-Saving-high-color-soft-light-Free-Shipping/661527155.html</t>
  </si>
  <si>
    <t>http://www.aliexpress.com/snapshot/226342620.html</t>
  </si>
  <si>
    <t>http://www.aliexpress.com/snapshot/226342622.html</t>
  </si>
  <si>
    <t>http://www.aliexpress.com/snapshot/225371974.html</t>
  </si>
  <si>
    <t>http://www.aliexpress.com/snapshot/222312476.html</t>
  </si>
  <si>
    <t>http://www.aliexpress.com/snapshot/222306235.html</t>
  </si>
  <si>
    <t>7W Corn COB FLPY</t>
  </si>
  <si>
    <t>http://www.aliexpress.com/snapshot/260845092.html</t>
  </si>
  <si>
    <t>9W Corn COB</t>
  </si>
  <si>
    <t>http://www.aliexpress.com/snapshot/260845094.html</t>
  </si>
  <si>
    <t>12W Свечка (5.2-4.4Вт)</t>
  </si>
  <si>
    <t>http://www.aliexpress.com/snapshot/285301313.html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</si>
</sst>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3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express.com/snapshot/285301313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F33" sqref="F33"/>
    </sheetView>
  </sheetViews>
  <sheetFormatPr defaultColWidth="9.00390625" defaultRowHeight="12.75"/>
  <cols>
    <col min="1" max="1" width="4.875" style="1" customWidth="1"/>
    <col min="2" max="2" width="14.25390625" style="0" customWidth="1"/>
    <col min="3" max="3" width="6.625" style="0" customWidth="1"/>
    <col min="4" max="4" width="6.875" style="0" customWidth="1"/>
    <col min="5" max="10" width="9.125" style="1" customWidth="1"/>
    <col min="11" max="11" width="8.25390625" style="2" customWidth="1"/>
    <col min="12" max="12" width="11.125" style="4" customWidth="1"/>
    <col min="13" max="13" width="6.625" style="6" customWidth="1"/>
    <col min="14" max="14" width="2.875" style="0" customWidth="1"/>
    <col min="15" max="15" width="5.125" style="0" customWidth="1"/>
    <col min="16" max="16" width="4.875" style="0" customWidth="1"/>
    <col min="17" max="17" width="4.625" style="0" customWidth="1"/>
    <col min="18" max="20" width="4.75390625" style="0" customWidth="1"/>
    <col min="21" max="21" width="6.875" style="6" customWidth="1"/>
    <col min="22" max="22" width="9.125" style="6" customWidth="1"/>
  </cols>
  <sheetData>
    <row r="1" spans="1:20" ht="12.75">
      <c r="A1" s="1" t="s">
        <v>15</v>
      </c>
      <c r="B1" s="1" t="s">
        <v>0</v>
      </c>
      <c r="C1" s="1" t="s">
        <v>40</v>
      </c>
      <c r="D1" s="1" t="s">
        <v>41</v>
      </c>
      <c r="E1" s="1" t="s">
        <v>9</v>
      </c>
      <c r="F1" s="1" t="s">
        <v>30</v>
      </c>
      <c r="G1" s="1">
        <v>0</v>
      </c>
      <c r="H1" s="1">
        <v>45</v>
      </c>
      <c r="I1" s="1">
        <v>90</v>
      </c>
      <c r="J1" s="1">
        <v>135</v>
      </c>
      <c r="K1" s="2" t="s">
        <v>10</v>
      </c>
      <c r="L1" s="4" t="s">
        <v>11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</row>
    <row r="2" spans="2:22" ht="12.75">
      <c r="B2" s="5" t="s">
        <v>17</v>
      </c>
      <c r="C2" s="5"/>
      <c r="D2" s="5"/>
      <c r="O2">
        <v>1840</v>
      </c>
      <c r="P2">
        <v>1400</v>
      </c>
      <c r="Q2">
        <v>370</v>
      </c>
      <c r="R2">
        <v>554</v>
      </c>
      <c r="S2">
        <v>547</v>
      </c>
      <c r="T2">
        <v>442</v>
      </c>
      <c r="U2" s="6">
        <f aca="true" t="shared" si="0" ref="U2:U13">(O2+P2+Q2+R2+S2)/6</f>
        <v>785.1666666666666</v>
      </c>
      <c r="V2" s="6">
        <f>U2/13</f>
        <v>60.3974358974359</v>
      </c>
    </row>
    <row r="3" spans="2:22" ht="12.75">
      <c r="B3" s="5" t="s">
        <v>16</v>
      </c>
      <c r="C3" s="5"/>
      <c r="D3" s="5"/>
      <c r="O3">
        <v>1495</v>
      </c>
      <c r="P3">
        <v>1070</v>
      </c>
      <c r="Q3">
        <v>477</v>
      </c>
      <c r="R3">
        <v>670</v>
      </c>
      <c r="S3">
        <v>870</v>
      </c>
      <c r="T3">
        <v>560</v>
      </c>
      <c r="U3" s="6">
        <f t="shared" si="0"/>
        <v>763.6666666666666</v>
      </c>
      <c r="V3" s="6">
        <f>U3/13</f>
        <v>58.74358974358974</v>
      </c>
    </row>
    <row r="4" spans="2:22" ht="12.75">
      <c r="B4" t="s">
        <v>2</v>
      </c>
      <c r="E4" s="1">
        <v>59.1</v>
      </c>
      <c r="G4" s="1">
        <v>106</v>
      </c>
      <c r="H4" s="1">
        <v>98</v>
      </c>
      <c r="I4" s="1">
        <v>89</v>
      </c>
      <c r="J4" s="1">
        <v>79</v>
      </c>
      <c r="K4" s="3">
        <f>(G4*0.5625*0.4783)+(H4*0.5625*3.4004)+(I4*0.5625*4.8089)+(J4*0.5625*3.4004)</f>
        <v>607.81651875</v>
      </c>
      <c r="L4" s="4">
        <f>K4/E4</f>
        <v>10.284543464467005</v>
      </c>
      <c r="M4" s="6">
        <f>K4/10</f>
        <v>60.781651875</v>
      </c>
      <c r="O4">
        <v>1480</v>
      </c>
      <c r="P4">
        <v>1210</v>
      </c>
      <c r="Q4">
        <v>505</v>
      </c>
      <c r="R4">
        <v>680</v>
      </c>
      <c r="S4">
        <v>870</v>
      </c>
      <c r="T4">
        <v>586</v>
      </c>
      <c r="U4" s="6">
        <f t="shared" si="0"/>
        <v>790.8333333333334</v>
      </c>
      <c r="V4" s="6">
        <f>U4/13</f>
        <v>60.833333333333336</v>
      </c>
    </row>
    <row r="5" spans="2:22" ht="12.75">
      <c r="B5" t="s">
        <v>14</v>
      </c>
      <c r="K5" s="3"/>
      <c r="O5">
        <v>920</v>
      </c>
      <c r="P5">
        <v>750</v>
      </c>
      <c r="Q5">
        <v>260</v>
      </c>
      <c r="R5">
        <v>393</v>
      </c>
      <c r="S5">
        <v>102</v>
      </c>
      <c r="T5">
        <v>70</v>
      </c>
      <c r="U5" s="6">
        <f t="shared" si="0"/>
        <v>404.1666666666667</v>
      </c>
      <c r="V5" s="6">
        <f aca="true" t="shared" si="1" ref="V5:V29">U5/13</f>
        <v>31.08974358974359</v>
      </c>
    </row>
    <row r="6" spans="2:22" ht="12.75">
      <c r="B6" t="s">
        <v>3</v>
      </c>
      <c r="E6" s="1">
        <v>38.7</v>
      </c>
      <c r="G6" s="1">
        <v>37</v>
      </c>
      <c r="H6" s="1">
        <v>72</v>
      </c>
      <c r="I6" s="1">
        <v>59</v>
      </c>
      <c r="J6" s="1">
        <v>49</v>
      </c>
      <c r="K6" s="3">
        <f>(G6*0.5625*0.4783)+(H6*0.5625*3.4004)+(I6*0.5625*4.8089)+(J6*0.5625*3.4004)</f>
        <v>400.9897125</v>
      </c>
      <c r="L6" s="4">
        <f>K6/E6</f>
        <v>10.361491279069767</v>
      </c>
      <c r="M6" s="6">
        <f>K6/10</f>
        <v>40.09897125</v>
      </c>
      <c r="O6">
        <v>1005</v>
      </c>
      <c r="P6">
        <v>760</v>
      </c>
      <c r="Q6">
        <v>280</v>
      </c>
      <c r="R6">
        <v>435</v>
      </c>
      <c r="S6">
        <v>490</v>
      </c>
      <c r="T6">
        <v>370</v>
      </c>
      <c r="U6" s="6">
        <f t="shared" si="0"/>
        <v>495</v>
      </c>
      <c r="V6" s="6">
        <f t="shared" si="1"/>
        <v>38.07692307692308</v>
      </c>
    </row>
    <row r="7" spans="2:22" ht="12.75">
      <c r="B7" t="s">
        <v>4</v>
      </c>
      <c r="E7" s="1">
        <v>40</v>
      </c>
      <c r="G7" s="1">
        <v>25</v>
      </c>
      <c r="H7" s="1">
        <v>59</v>
      </c>
      <c r="I7" s="1">
        <v>76</v>
      </c>
      <c r="J7" s="1">
        <v>36</v>
      </c>
      <c r="K7" s="3">
        <f>(G7*0.5625*0.4783)+(H7*0.5625*3.4004)+(I7*0.5625*4.8089)+(J7*0.5625*3.4004)</f>
        <v>394.01544375</v>
      </c>
      <c r="L7" s="4">
        <f>K7/E7</f>
        <v>9.85038609375</v>
      </c>
      <c r="M7" s="6">
        <f>K7/10</f>
        <v>39.401544375</v>
      </c>
      <c r="O7">
        <v>1000</v>
      </c>
      <c r="P7">
        <v>720</v>
      </c>
      <c r="Q7">
        <v>235</v>
      </c>
      <c r="R7">
        <v>330</v>
      </c>
      <c r="S7">
        <v>355</v>
      </c>
      <c r="T7">
        <v>303</v>
      </c>
      <c r="U7" s="6">
        <f t="shared" si="0"/>
        <v>440</v>
      </c>
      <c r="V7" s="6">
        <f t="shared" si="1"/>
        <v>33.84615384615385</v>
      </c>
    </row>
    <row r="8" spans="2:22" ht="12.75">
      <c r="B8" t="s">
        <v>13</v>
      </c>
      <c r="E8" s="1">
        <v>28.2</v>
      </c>
      <c r="G8" s="1">
        <v>165</v>
      </c>
      <c r="H8" s="1">
        <v>49</v>
      </c>
      <c r="I8" s="1">
        <v>6</v>
      </c>
      <c r="J8" s="1">
        <v>0</v>
      </c>
      <c r="K8" s="3">
        <f>(G8*0.5625*0.4783)+(H8*0.5625*3.4004)+(I8*0.5625*4.8089)+(J8*0.5625*3.4004)</f>
        <v>154.34578125</v>
      </c>
      <c r="L8" s="4">
        <f>K8/E8</f>
        <v>5.473254654255319</v>
      </c>
      <c r="M8" s="6">
        <f>K8/10</f>
        <v>15.434578124999998</v>
      </c>
      <c r="U8" s="6">
        <f t="shared" si="0"/>
        <v>0</v>
      </c>
      <c r="V8" s="6">
        <f t="shared" si="1"/>
        <v>0</v>
      </c>
    </row>
    <row r="9" spans="2:22" ht="12.75">
      <c r="B9" t="s">
        <v>18</v>
      </c>
      <c r="K9" s="3"/>
      <c r="O9">
        <v>233</v>
      </c>
      <c r="P9">
        <v>151</v>
      </c>
      <c r="Q9">
        <v>59</v>
      </c>
      <c r="R9">
        <v>86</v>
      </c>
      <c r="S9">
        <v>102</v>
      </c>
      <c r="T9">
        <v>70</v>
      </c>
      <c r="U9" s="6">
        <f t="shared" si="0"/>
        <v>105.16666666666667</v>
      </c>
      <c r="V9" s="6">
        <f t="shared" si="1"/>
        <v>8.08974358974359</v>
      </c>
    </row>
    <row r="10" spans="11:22" ht="12.75">
      <c r="K10" s="3"/>
      <c r="V10" s="6">
        <f t="shared" si="1"/>
        <v>0</v>
      </c>
    </row>
    <row r="11" spans="2:22" ht="12.75">
      <c r="B11" t="s">
        <v>5</v>
      </c>
      <c r="E11" s="1">
        <v>14.2</v>
      </c>
      <c r="G11" s="1">
        <v>79</v>
      </c>
      <c r="H11" s="1">
        <v>138</v>
      </c>
      <c r="I11" s="1">
        <v>123</v>
      </c>
      <c r="J11" s="1">
        <v>60</v>
      </c>
      <c r="K11" s="3">
        <f>(G11*0.5625*0.4783)+(H11*0.5625*3.4004)+(I11*0.5625*4.8089)+(J11*0.5625*3.4004)</f>
        <v>732.689775</v>
      </c>
      <c r="L11" s="4">
        <f>K11/E11</f>
        <v>51.597871478873245</v>
      </c>
      <c r="M11" s="6">
        <f aca="true" t="shared" si="2" ref="M11:M27">K11/10</f>
        <v>73.2689775</v>
      </c>
      <c r="O11">
        <v>1409</v>
      </c>
      <c r="P11">
        <v>1405</v>
      </c>
      <c r="Q11">
        <v>505</v>
      </c>
      <c r="R11">
        <v>700</v>
      </c>
      <c r="S11">
        <v>773</v>
      </c>
      <c r="T11">
        <v>602</v>
      </c>
      <c r="U11" s="6">
        <f t="shared" si="0"/>
        <v>798.6666666666666</v>
      </c>
      <c r="V11" s="6">
        <f t="shared" si="1"/>
        <v>61.43589743589743</v>
      </c>
    </row>
    <row r="12" spans="2:22" ht="12.75">
      <c r="B12" t="s">
        <v>19</v>
      </c>
      <c r="K12" s="3"/>
      <c r="M12" s="6">
        <f t="shared" si="2"/>
        <v>0</v>
      </c>
      <c r="O12">
        <v>1045</v>
      </c>
      <c r="P12">
        <v>1140</v>
      </c>
      <c r="Q12">
        <v>369</v>
      </c>
      <c r="R12">
        <v>495</v>
      </c>
      <c r="S12">
        <v>533</v>
      </c>
      <c r="T12">
        <v>404</v>
      </c>
      <c r="U12" s="6">
        <f t="shared" si="0"/>
        <v>597</v>
      </c>
      <c r="V12" s="6">
        <f t="shared" si="1"/>
        <v>45.92307692307692</v>
      </c>
    </row>
    <row r="13" spans="2:22" ht="12.75">
      <c r="B13" t="s">
        <v>6</v>
      </c>
      <c r="E13" s="1">
        <v>9</v>
      </c>
      <c r="G13" s="1">
        <v>63</v>
      </c>
      <c r="H13" s="1">
        <v>79</v>
      </c>
      <c r="I13" s="1">
        <v>71</v>
      </c>
      <c r="J13" s="1">
        <v>40</v>
      </c>
      <c r="K13" s="3">
        <f>(G13*0.5625*0.4783)+(H13*0.5625*3.4004)+(I13*0.5625*4.8089)+(J13*0.5625*3.4004)</f>
        <v>436.6194750000001</v>
      </c>
      <c r="L13" s="4">
        <f>K13/E13</f>
        <v>48.51327500000001</v>
      </c>
      <c r="M13" s="6">
        <f t="shared" si="2"/>
        <v>43.66194750000001</v>
      </c>
      <c r="O13">
        <v>890</v>
      </c>
      <c r="P13">
        <v>880</v>
      </c>
      <c r="Q13">
        <v>289</v>
      </c>
      <c r="R13">
        <v>422</v>
      </c>
      <c r="S13">
        <v>492</v>
      </c>
      <c r="T13">
        <v>343</v>
      </c>
      <c r="U13" s="6">
        <f t="shared" si="0"/>
        <v>495.5</v>
      </c>
      <c r="V13" s="6">
        <f t="shared" si="1"/>
        <v>38.11538461538461</v>
      </c>
    </row>
    <row r="14" spans="13:22" ht="12.75">
      <c r="M14" s="6">
        <f t="shared" si="2"/>
        <v>0</v>
      </c>
      <c r="V14" s="6">
        <f t="shared" si="1"/>
        <v>0</v>
      </c>
    </row>
    <row r="15" spans="1:22" ht="12.75">
      <c r="A15" s="1">
        <v>1</v>
      </c>
      <c r="B15" t="s">
        <v>20</v>
      </c>
      <c r="C15">
        <v>13</v>
      </c>
      <c r="D15" t="s">
        <v>47</v>
      </c>
      <c r="E15" s="1">
        <v>6.2</v>
      </c>
      <c r="F15" s="1" t="s">
        <v>31</v>
      </c>
      <c r="G15" s="1">
        <v>217</v>
      </c>
      <c r="H15" s="1">
        <v>159</v>
      </c>
      <c r="I15" s="1">
        <v>51</v>
      </c>
      <c r="J15" s="1">
        <v>12</v>
      </c>
      <c r="K15" s="3">
        <f aca="true" t="shared" si="3" ref="K15:K27">(G15*0.5625*0.4783)+(H15*0.5625*3.4004)+(I15*0.5625*4.8089)+(J15*0.5625*3.4004)</f>
        <v>523.4137875</v>
      </c>
      <c r="L15" s="4">
        <f aca="true" t="shared" si="4" ref="L15:L27">K15/E15</f>
        <v>84.42157862903225</v>
      </c>
      <c r="M15" s="6">
        <f t="shared" si="2"/>
        <v>52.341378750000004</v>
      </c>
      <c r="O15">
        <v>310</v>
      </c>
      <c r="P15">
        <v>1450</v>
      </c>
      <c r="Q15">
        <v>725</v>
      </c>
      <c r="R15">
        <v>1005</v>
      </c>
      <c r="S15">
        <v>1480</v>
      </c>
      <c r="T15">
        <v>796</v>
      </c>
      <c r="U15" s="6">
        <f>(O15+P15+Q15+R15+S15)/6</f>
        <v>828.3333333333334</v>
      </c>
      <c r="V15" s="6">
        <f t="shared" si="1"/>
        <v>63.71794871794872</v>
      </c>
    </row>
    <row r="16" spans="1:22" ht="12.75">
      <c r="A16" s="1">
        <f>A15+1</f>
        <v>2</v>
      </c>
      <c r="B16" t="s">
        <v>21</v>
      </c>
      <c r="C16">
        <v>11.5</v>
      </c>
      <c r="D16" t="s">
        <v>48</v>
      </c>
      <c r="E16" s="1">
        <v>7.2</v>
      </c>
      <c r="F16" s="1" t="s">
        <v>31</v>
      </c>
      <c r="G16" s="1">
        <v>102</v>
      </c>
      <c r="H16" s="1">
        <v>102</v>
      </c>
      <c r="I16" s="1">
        <v>86</v>
      </c>
      <c r="J16" s="1">
        <v>50</v>
      </c>
      <c r="K16" s="3">
        <f t="shared" si="3"/>
        <v>550.8072000000001</v>
      </c>
      <c r="L16" s="4">
        <f t="shared" si="4"/>
        <v>76.501</v>
      </c>
      <c r="M16" s="6">
        <f t="shared" si="2"/>
        <v>55.08072000000001</v>
      </c>
      <c r="O16">
        <v>854</v>
      </c>
      <c r="P16">
        <v>1125</v>
      </c>
      <c r="Q16">
        <v>416</v>
      </c>
      <c r="R16">
        <v>562</v>
      </c>
      <c r="S16">
        <v>770</v>
      </c>
      <c r="T16">
        <v>517</v>
      </c>
      <c r="U16" s="6">
        <f aca="true" t="shared" si="5" ref="U16:U29">(O16+P16+Q16+R16+S16)/6</f>
        <v>621.1666666666666</v>
      </c>
      <c r="V16" s="6">
        <f t="shared" si="1"/>
        <v>47.78205128205128</v>
      </c>
    </row>
    <row r="17" spans="1:22" ht="12.75">
      <c r="A17" s="1">
        <f aca="true" t="shared" si="6" ref="A17:A29">A16+1</f>
        <v>3</v>
      </c>
      <c r="B17" t="s">
        <v>22</v>
      </c>
      <c r="C17">
        <v>6.5</v>
      </c>
      <c r="D17" t="s">
        <v>49</v>
      </c>
      <c r="E17" s="1">
        <v>3.1</v>
      </c>
      <c r="F17" s="1" t="s">
        <v>32</v>
      </c>
      <c r="G17" s="1">
        <v>140</v>
      </c>
      <c r="H17" s="1">
        <v>65</v>
      </c>
      <c r="I17" s="1">
        <v>8</v>
      </c>
      <c r="J17" s="1">
        <v>0</v>
      </c>
      <c r="K17" s="3">
        <f t="shared" si="3"/>
        <v>183.6333</v>
      </c>
      <c r="L17" s="4">
        <f t="shared" si="4"/>
        <v>59.23654838709677</v>
      </c>
      <c r="M17" s="6">
        <f t="shared" si="2"/>
        <v>18.363329999999998</v>
      </c>
      <c r="O17">
        <v>140</v>
      </c>
      <c r="P17">
        <v>632</v>
      </c>
      <c r="Q17">
        <v>350</v>
      </c>
      <c r="R17">
        <v>522</v>
      </c>
      <c r="S17">
        <v>758</v>
      </c>
      <c r="T17">
        <v>410</v>
      </c>
      <c r="U17" s="6">
        <f t="shared" si="5"/>
        <v>400.3333333333333</v>
      </c>
      <c r="V17" s="6">
        <f t="shared" si="1"/>
        <v>30.794871794871792</v>
      </c>
    </row>
    <row r="18" spans="1:22" ht="12.75">
      <c r="A18" s="1">
        <f t="shared" si="6"/>
        <v>4</v>
      </c>
      <c r="B18" t="s">
        <v>12</v>
      </c>
      <c r="C18">
        <v>27.5</v>
      </c>
      <c r="D18" t="s">
        <v>50</v>
      </c>
      <c r="E18" s="1">
        <v>10.5</v>
      </c>
      <c r="F18" s="1" t="s">
        <v>31</v>
      </c>
      <c r="G18" s="1">
        <v>445</v>
      </c>
      <c r="H18" s="1">
        <v>240</v>
      </c>
      <c r="I18" s="1">
        <v>11</v>
      </c>
      <c r="J18" s="1">
        <v>0</v>
      </c>
      <c r="K18" s="3">
        <f t="shared" si="3"/>
        <v>608.5335375</v>
      </c>
      <c r="L18" s="4">
        <f t="shared" si="4"/>
        <v>57.955574999999996</v>
      </c>
      <c r="M18" s="6">
        <f t="shared" si="2"/>
        <v>60.85335375</v>
      </c>
      <c r="U18" s="6">
        <f t="shared" si="5"/>
        <v>0</v>
      </c>
      <c r="V18" s="6">
        <f t="shared" si="1"/>
        <v>0</v>
      </c>
    </row>
    <row r="19" spans="1:22" ht="12.75">
      <c r="A19" s="1">
        <f t="shared" si="6"/>
        <v>5</v>
      </c>
      <c r="B19" t="s">
        <v>23</v>
      </c>
      <c r="C19">
        <v>6.18</v>
      </c>
      <c r="D19" t="s">
        <v>46</v>
      </c>
      <c r="E19" s="1">
        <v>6.2</v>
      </c>
      <c r="F19" s="1" t="s">
        <v>31</v>
      </c>
      <c r="G19" s="1">
        <v>130</v>
      </c>
      <c r="H19" s="1">
        <v>101</v>
      </c>
      <c r="I19" s="1">
        <v>48</v>
      </c>
      <c r="J19" s="1">
        <v>22</v>
      </c>
      <c r="K19" s="3">
        <f t="shared" si="3"/>
        <v>400.0811625</v>
      </c>
      <c r="L19" s="4">
        <f t="shared" si="4"/>
        <v>64.52921975806451</v>
      </c>
      <c r="M19" s="6">
        <f t="shared" si="2"/>
        <v>40.00811625</v>
      </c>
      <c r="O19">
        <v>460</v>
      </c>
      <c r="P19">
        <v>970</v>
      </c>
      <c r="Q19">
        <v>460</v>
      </c>
      <c r="R19">
        <v>660</v>
      </c>
      <c r="S19">
        <v>955</v>
      </c>
      <c r="T19">
        <v>540</v>
      </c>
      <c r="U19" s="6">
        <f t="shared" si="5"/>
        <v>584.1666666666666</v>
      </c>
      <c r="V19" s="6">
        <f t="shared" si="1"/>
        <v>44.93589743589743</v>
      </c>
    </row>
    <row r="20" spans="1:22" ht="12.75">
      <c r="A20" s="1">
        <f t="shared" si="6"/>
        <v>6</v>
      </c>
      <c r="B20" t="s">
        <v>24</v>
      </c>
      <c r="C20">
        <v>6.18</v>
      </c>
      <c r="D20" t="s">
        <v>51</v>
      </c>
      <c r="E20" s="1">
        <v>5.3</v>
      </c>
      <c r="F20" s="1" t="s">
        <v>31</v>
      </c>
      <c r="G20" s="1">
        <v>136</v>
      </c>
      <c r="H20" s="1">
        <v>90</v>
      </c>
      <c r="I20" s="1">
        <v>47</v>
      </c>
      <c r="J20" s="1">
        <v>21</v>
      </c>
      <c r="K20" s="3">
        <f t="shared" si="3"/>
        <v>376.03771875000007</v>
      </c>
      <c r="L20" s="4">
        <f t="shared" si="4"/>
        <v>70.95051297169813</v>
      </c>
      <c r="M20" s="6">
        <f t="shared" si="2"/>
        <v>37.60377187500001</v>
      </c>
      <c r="O20">
        <v>423</v>
      </c>
      <c r="P20">
        <v>980</v>
      </c>
      <c r="Q20">
        <v>462</v>
      </c>
      <c r="R20">
        <v>643</v>
      </c>
      <c r="S20">
        <v>915</v>
      </c>
      <c r="T20">
        <v>500</v>
      </c>
      <c r="U20" s="6">
        <f t="shared" si="5"/>
        <v>570.5</v>
      </c>
      <c r="V20" s="6">
        <f t="shared" si="1"/>
        <v>43.88461538461539</v>
      </c>
    </row>
    <row r="21" spans="1:22" ht="12.75">
      <c r="A21" s="1">
        <f t="shared" si="6"/>
        <v>7</v>
      </c>
      <c r="B21" t="s">
        <v>1</v>
      </c>
      <c r="C21">
        <v>8.11</v>
      </c>
      <c r="D21" t="s">
        <v>52</v>
      </c>
      <c r="E21" s="1">
        <v>5.1</v>
      </c>
      <c r="F21" s="1" t="s">
        <v>31</v>
      </c>
      <c r="G21" s="1">
        <v>234</v>
      </c>
      <c r="H21" s="1">
        <v>136</v>
      </c>
      <c r="I21" s="1">
        <v>5</v>
      </c>
      <c r="J21" s="1">
        <v>0</v>
      </c>
      <c r="K21" s="3">
        <f t="shared" si="3"/>
        <v>336.61186875</v>
      </c>
      <c r="L21" s="4">
        <f t="shared" si="4"/>
        <v>66.00232720588235</v>
      </c>
      <c r="M21" s="6">
        <f t="shared" si="2"/>
        <v>33.661186875</v>
      </c>
      <c r="O21">
        <v>125</v>
      </c>
      <c r="P21">
        <v>1135</v>
      </c>
      <c r="Q21">
        <v>560</v>
      </c>
      <c r="R21">
        <v>850</v>
      </c>
      <c r="S21">
        <v>1222</v>
      </c>
      <c r="T21">
        <v>690</v>
      </c>
      <c r="U21" s="6">
        <f t="shared" si="5"/>
        <v>648.6666666666666</v>
      </c>
      <c r="V21" s="6">
        <f t="shared" si="1"/>
        <v>49.8974358974359</v>
      </c>
    </row>
    <row r="22" spans="1:22" ht="12.75">
      <c r="A22" s="1">
        <f t="shared" si="6"/>
        <v>8</v>
      </c>
      <c r="B22" t="s">
        <v>7</v>
      </c>
      <c r="C22">
        <v>10.24</v>
      </c>
      <c r="D22" t="s">
        <v>57</v>
      </c>
      <c r="E22" s="1">
        <v>8.9</v>
      </c>
      <c r="F22" s="1" t="s">
        <v>31</v>
      </c>
      <c r="G22" s="1">
        <v>300</v>
      </c>
      <c r="H22" s="1">
        <v>204</v>
      </c>
      <c r="I22" s="1">
        <v>80</v>
      </c>
      <c r="J22" s="1">
        <v>25</v>
      </c>
      <c r="K22" s="3">
        <f t="shared" si="3"/>
        <v>735.12765</v>
      </c>
      <c r="L22" s="4">
        <f t="shared" si="4"/>
        <v>82.59861235955056</v>
      </c>
      <c r="M22" s="6">
        <f t="shared" si="2"/>
        <v>73.512765</v>
      </c>
      <c r="O22">
        <v>538</v>
      </c>
      <c r="P22">
        <v>1990</v>
      </c>
      <c r="Q22">
        <v>950</v>
      </c>
      <c r="R22">
        <v>1330</v>
      </c>
      <c r="S22">
        <v>1860</v>
      </c>
      <c r="T22">
        <v>1051</v>
      </c>
      <c r="U22" s="6">
        <f t="shared" si="5"/>
        <v>1111.3333333333333</v>
      </c>
      <c r="V22" s="6">
        <f t="shared" si="1"/>
        <v>85.48717948717947</v>
      </c>
    </row>
    <row r="23" spans="1:22" ht="12.75">
      <c r="A23" s="1">
        <f t="shared" si="6"/>
        <v>9</v>
      </c>
      <c r="B23" t="s">
        <v>8</v>
      </c>
      <c r="C23">
        <v>10.58</v>
      </c>
      <c r="D23" t="s">
        <v>56</v>
      </c>
      <c r="E23" s="1">
        <v>9</v>
      </c>
      <c r="F23" s="1" t="s">
        <v>31</v>
      </c>
      <c r="G23" s="1">
        <v>248</v>
      </c>
      <c r="H23" s="1">
        <v>184</v>
      </c>
      <c r="I23" s="1">
        <v>83</v>
      </c>
      <c r="J23" s="1">
        <v>17</v>
      </c>
      <c r="K23" s="3">
        <f t="shared" si="3"/>
        <v>675.69609375</v>
      </c>
      <c r="L23" s="4">
        <f t="shared" si="4"/>
        <v>75.07734375000001</v>
      </c>
      <c r="M23" s="6">
        <f t="shared" si="2"/>
        <v>67.569609375</v>
      </c>
      <c r="O23">
        <v>545</v>
      </c>
      <c r="P23">
        <v>1745</v>
      </c>
      <c r="Q23">
        <v>848</v>
      </c>
      <c r="R23">
        <v>1114</v>
      </c>
      <c r="S23">
        <v>1605</v>
      </c>
      <c r="T23">
        <v>943</v>
      </c>
      <c r="U23" s="6">
        <f t="shared" si="5"/>
        <v>976.1666666666666</v>
      </c>
      <c r="V23" s="6">
        <f t="shared" si="1"/>
        <v>75.08974358974359</v>
      </c>
    </row>
    <row r="24" spans="1:22" ht="12.75">
      <c r="A24" s="1">
        <f t="shared" si="6"/>
        <v>10</v>
      </c>
      <c r="B24" t="s">
        <v>39</v>
      </c>
      <c r="C24">
        <v>3.52</v>
      </c>
      <c r="D24" t="s">
        <v>55</v>
      </c>
      <c r="E24" s="1">
        <v>4.2</v>
      </c>
      <c r="F24" s="1" t="s">
        <v>32</v>
      </c>
      <c r="G24" s="1">
        <v>68</v>
      </c>
      <c r="H24" s="1">
        <v>46</v>
      </c>
      <c r="I24" s="1">
        <v>54</v>
      </c>
      <c r="J24" s="1">
        <v>5</v>
      </c>
      <c r="K24" s="3">
        <f t="shared" si="3"/>
        <v>261.9142875</v>
      </c>
      <c r="L24" s="4">
        <f t="shared" si="4"/>
        <v>62.36054464285714</v>
      </c>
      <c r="M24" s="6">
        <f t="shared" si="2"/>
        <v>26.19142875</v>
      </c>
      <c r="O24">
        <v>151</v>
      </c>
      <c r="P24">
        <v>600</v>
      </c>
      <c r="Q24">
        <v>227</v>
      </c>
      <c r="R24">
        <v>331</v>
      </c>
      <c r="S24">
        <v>434</v>
      </c>
      <c r="T24">
        <v>260</v>
      </c>
      <c r="U24" s="6">
        <f t="shared" si="5"/>
        <v>290.5</v>
      </c>
      <c r="V24" s="6">
        <f t="shared" si="1"/>
        <v>22.346153846153847</v>
      </c>
    </row>
    <row r="25" spans="1:22" ht="12.75">
      <c r="A25" s="1">
        <f t="shared" si="6"/>
        <v>11</v>
      </c>
      <c r="B25" t="s">
        <v>25</v>
      </c>
      <c r="C25">
        <v>3.52</v>
      </c>
      <c r="D25" t="s">
        <v>55</v>
      </c>
      <c r="E25" s="1">
        <v>4.2</v>
      </c>
      <c r="F25" s="1" t="s">
        <v>32</v>
      </c>
      <c r="G25" s="1">
        <v>32</v>
      </c>
      <c r="H25" s="1">
        <v>48</v>
      </c>
      <c r="I25" s="1">
        <v>42</v>
      </c>
      <c r="J25" s="1">
        <v>11</v>
      </c>
      <c r="K25" s="3">
        <f t="shared" si="3"/>
        <v>235.0704375</v>
      </c>
      <c r="L25" s="4">
        <f t="shared" si="4"/>
        <v>55.96915178571428</v>
      </c>
      <c r="M25" s="6">
        <f t="shared" si="2"/>
        <v>23.50704375</v>
      </c>
      <c r="O25">
        <v>206</v>
      </c>
      <c r="P25">
        <v>551</v>
      </c>
      <c r="Q25">
        <v>210</v>
      </c>
      <c r="R25">
        <v>280</v>
      </c>
      <c r="S25">
        <v>305</v>
      </c>
      <c r="T25">
        <v>234</v>
      </c>
      <c r="U25" s="6">
        <f t="shared" si="5"/>
        <v>258.6666666666667</v>
      </c>
      <c r="V25" s="6">
        <f t="shared" si="1"/>
        <v>19.897435897435898</v>
      </c>
    </row>
    <row r="26" spans="1:22" ht="12.75">
      <c r="A26" s="1">
        <f t="shared" si="6"/>
        <v>12</v>
      </c>
      <c r="B26" t="s">
        <v>26</v>
      </c>
      <c r="C26">
        <v>7.54</v>
      </c>
      <c r="D26" s="7" t="s">
        <v>54</v>
      </c>
      <c r="E26" s="1">
        <v>5.1</v>
      </c>
      <c r="F26" s="1" t="s">
        <v>32</v>
      </c>
      <c r="G26" s="1">
        <v>19</v>
      </c>
      <c r="H26" s="1">
        <v>42</v>
      </c>
      <c r="I26" s="1">
        <v>40</v>
      </c>
      <c r="J26" s="1">
        <v>22</v>
      </c>
      <c r="K26" s="3">
        <f t="shared" si="3"/>
        <v>235.72648125</v>
      </c>
      <c r="L26" s="4">
        <f t="shared" si="4"/>
        <v>46.22087867647059</v>
      </c>
      <c r="M26" s="6">
        <f t="shared" si="2"/>
        <v>23.572648125</v>
      </c>
      <c r="O26">
        <v>535</v>
      </c>
      <c r="P26">
        <v>423</v>
      </c>
      <c r="Q26">
        <v>142</v>
      </c>
      <c r="R26">
        <v>198</v>
      </c>
      <c r="S26">
        <v>222</v>
      </c>
      <c r="T26">
        <v>180</v>
      </c>
      <c r="U26" s="6">
        <f t="shared" si="5"/>
        <v>253.33333333333334</v>
      </c>
      <c r="V26" s="6">
        <f t="shared" si="1"/>
        <v>19.48717948717949</v>
      </c>
    </row>
    <row r="27" spans="1:22" ht="12.75">
      <c r="A27" s="1">
        <f t="shared" si="6"/>
        <v>13</v>
      </c>
      <c r="B27" t="s">
        <v>27</v>
      </c>
      <c r="C27">
        <v>3.71</v>
      </c>
      <c r="D27" t="s">
        <v>53</v>
      </c>
      <c r="E27" s="1">
        <v>3.5</v>
      </c>
      <c r="F27" s="1" t="s">
        <v>32</v>
      </c>
      <c r="G27" s="1">
        <v>22</v>
      </c>
      <c r="H27" s="1">
        <v>28</v>
      </c>
      <c r="I27" s="1">
        <v>22</v>
      </c>
      <c r="J27" s="1">
        <v>18</v>
      </c>
      <c r="K27" s="3">
        <f t="shared" si="3"/>
        <v>153.41445</v>
      </c>
      <c r="L27" s="4">
        <f t="shared" si="4"/>
        <v>43.832699999999996</v>
      </c>
      <c r="M27" s="6">
        <f t="shared" si="2"/>
        <v>15.341444999999998</v>
      </c>
      <c r="O27">
        <v>314</v>
      </c>
      <c r="P27">
        <v>255</v>
      </c>
      <c r="Q27">
        <v>103</v>
      </c>
      <c r="R27">
        <v>148</v>
      </c>
      <c r="S27">
        <v>181</v>
      </c>
      <c r="T27">
        <v>128</v>
      </c>
      <c r="U27" s="6">
        <f t="shared" si="5"/>
        <v>166.83333333333334</v>
      </c>
      <c r="V27" s="6">
        <f t="shared" si="1"/>
        <v>12.833333333333334</v>
      </c>
    </row>
    <row r="28" spans="1:22" ht="12.75">
      <c r="A28" s="1">
        <f t="shared" si="6"/>
        <v>14</v>
      </c>
      <c r="B28" t="s">
        <v>28</v>
      </c>
      <c r="C28">
        <v>6.59</v>
      </c>
      <c r="D28" t="s">
        <v>42</v>
      </c>
      <c r="E28" s="1">
        <v>5.1</v>
      </c>
      <c r="F28" s="1" t="s">
        <v>31</v>
      </c>
      <c r="O28">
        <v>777</v>
      </c>
      <c r="P28">
        <v>706</v>
      </c>
      <c r="Q28">
        <v>225</v>
      </c>
      <c r="R28">
        <v>323</v>
      </c>
      <c r="S28">
        <v>368</v>
      </c>
      <c r="T28">
        <v>257</v>
      </c>
      <c r="U28" s="6">
        <f t="shared" si="5"/>
        <v>399.8333333333333</v>
      </c>
      <c r="V28" s="6">
        <f t="shared" si="1"/>
        <v>30.756410256410255</v>
      </c>
    </row>
    <row r="29" spans="1:22" ht="12.75">
      <c r="A29" s="1">
        <f t="shared" si="6"/>
        <v>15</v>
      </c>
      <c r="B29" t="s">
        <v>29</v>
      </c>
      <c r="C29">
        <v>4.59</v>
      </c>
      <c r="D29" t="s">
        <v>43</v>
      </c>
      <c r="E29" s="1">
        <v>8.1</v>
      </c>
      <c r="F29" s="1" t="s">
        <v>32</v>
      </c>
      <c r="O29">
        <v>930</v>
      </c>
      <c r="P29">
        <v>856</v>
      </c>
      <c r="Q29">
        <v>326</v>
      </c>
      <c r="R29">
        <v>426</v>
      </c>
      <c r="S29">
        <v>526</v>
      </c>
      <c r="T29">
        <v>369</v>
      </c>
      <c r="U29" s="6">
        <f t="shared" si="5"/>
        <v>510.6666666666667</v>
      </c>
      <c r="V29" s="6">
        <f t="shared" si="1"/>
        <v>39.282051282051285</v>
      </c>
    </row>
    <row r="30" spans="1:4" ht="12.75">
      <c r="A30" s="1">
        <v>16</v>
      </c>
      <c r="B30" t="s">
        <v>44</v>
      </c>
      <c r="C30">
        <v>4.19</v>
      </c>
      <c r="D30" t="s">
        <v>45</v>
      </c>
    </row>
    <row r="31" spans="1:5" ht="12.75">
      <c r="A31" s="1">
        <v>17</v>
      </c>
      <c r="B31" t="s">
        <v>58</v>
      </c>
      <c r="C31">
        <v>7.56</v>
      </c>
      <c r="D31" t="s">
        <v>59</v>
      </c>
      <c r="E31" s="1">
        <v>5.3</v>
      </c>
    </row>
    <row r="32" spans="1:5" ht="12.75">
      <c r="A32" s="1">
        <v>18</v>
      </c>
      <c r="B32" t="s">
        <v>60</v>
      </c>
      <c r="C32">
        <v>8.54</v>
      </c>
      <c r="D32" t="s">
        <v>61</v>
      </c>
      <c r="E32" s="1">
        <v>5.5</v>
      </c>
    </row>
    <row r="33" spans="1:6" ht="12.75">
      <c r="A33" s="1">
        <v>19</v>
      </c>
      <c r="B33" t="s">
        <v>62</v>
      </c>
      <c r="C33">
        <v>7.39</v>
      </c>
      <c r="D33" s="7" t="s">
        <v>63</v>
      </c>
      <c r="E33" s="1">
        <v>4.4</v>
      </c>
      <c r="F33" s="1" t="s">
        <v>32</v>
      </c>
    </row>
  </sheetData>
  <hyperlinks>
    <hyperlink ref="D33" r:id="rId1" display="http://www.aliexpress.com/snapshot/285301313.html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2013-08-17T19:36:12Z</dcterms:created>
  <dcterms:modified xsi:type="dcterms:W3CDTF">2013-11-30T09:20:30Z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